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/>
  <mc:AlternateContent xmlns:mc="http://schemas.openxmlformats.org/markup-compatibility/2006">
    <mc:Choice Requires="x15">
      <x15ac:absPath xmlns:x15ac="http://schemas.microsoft.com/office/spreadsheetml/2010/11/ac" url="/Users/jdinning/Dropbox/Veloton Stages Info/"/>
    </mc:Choice>
  </mc:AlternateContent>
  <xr:revisionPtr revIDLastSave="0" documentId="13_ncr:1_{0243637A-946C-714B-8539-062735472A79}" xr6:coauthVersionLast="46" xr6:coauthVersionMax="46" xr10:uidLastSave="{00000000-0000-0000-0000-000000000000}"/>
  <bookViews>
    <workbookView xWindow="0" yWindow="460" windowWidth="28800" windowHeight="17540" xr2:uid="{00000000-000D-0000-FFFF-FFFF00000000}"/>
  </bookViews>
  <sheets>
    <sheet name="Sheet1" sheetId="1" r:id="rId1"/>
  </sheets>
  <definedNames>
    <definedName name="_xlnm._FilterDatabase" localSheetId="0" hidden="1">Sheet1!$A$7:$V$51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8" i="1" l="1"/>
  <c r="H9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K51" i="1"/>
  <c r="G51" i="1"/>
  <c r="E51" i="1"/>
  <c r="K50" i="1"/>
  <c r="G50" i="1"/>
  <c r="E50" i="1"/>
  <c r="K49" i="1"/>
  <c r="G49" i="1"/>
  <c r="E49" i="1"/>
  <c r="K48" i="1"/>
  <c r="G48" i="1"/>
  <c r="P5" i="1" s="1"/>
  <c r="E48" i="1"/>
  <c r="K47" i="1"/>
  <c r="G47" i="1"/>
  <c r="E47" i="1"/>
  <c r="K46" i="1"/>
  <c r="G46" i="1"/>
  <c r="E46" i="1"/>
  <c r="K45" i="1"/>
  <c r="G45" i="1"/>
  <c r="E45" i="1"/>
  <c r="K44" i="1"/>
  <c r="G44" i="1"/>
  <c r="E44" i="1"/>
  <c r="K43" i="1"/>
  <c r="G43" i="1"/>
  <c r="E43" i="1"/>
  <c r="K42" i="1"/>
  <c r="G42" i="1"/>
  <c r="E42" i="1"/>
  <c r="K41" i="1"/>
  <c r="G41" i="1"/>
  <c r="E41" i="1"/>
  <c r="K40" i="1"/>
  <c r="G40" i="1"/>
  <c r="E40" i="1"/>
  <c r="K39" i="1"/>
  <c r="G39" i="1"/>
  <c r="E39" i="1"/>
  <c r="K38" i="1"/>
  <c r="G38" i="1"/>
  <c r="E38" i="1"/>
  <c r="K37" i="1"/>
  <c r="G37" i="1"/>
  <c r="E37" i="1"/>
  <c r="K36" i="1"/>
  <c r="G36" i="1"/>
  <c r="E36" i="1"/>
  <c r="K35" i="1"/>
  <c r="G35" i="1"/>
  <c r="E35" i="1"/>
  <c r="K34" i="1"/>
  <c r="G34" i="1"/>
  <c r="E34" i="1"/>
  <c r="K33" i="1"/>
  <c r="G33" i="1"/>
  <c r="E33" i="1"/>
  <c r="K32" i="1"/>
  <c r="G32" i="1"/>
  <c r="E32" i="1"/>
  <c r="O3" i="1" s="1"/>
  <c r="K31" i="1"/>
  <c r="G31" i="1"/>
  <c r="E31" i="1"/>
  <c r="K30" i="1"/>
  <c r="G30" i="1"/>
  <c r="E30" i="1"/>
  <c r="K29" i="1"/>
  <c r="G29" i="1"/>
  <c r="E29" i="1"/>
  <c r="K28" i="1"/>
  <c r="G28" i="1"/>
  <c r="E28" i="1"/>
  <c r="K27" i="1"/>
  <c r="G27" i="1"/>
  <c r="E27" i="1"/>
  <c r="K26" i="1"/>
  <c r="G26" i="1"/>
  <c r="E26" i="1"/>
  <c r="K25" i="1"/>
  <c r="G25" i="1"/>
  <c r="E25" i="1"/>
  <c r="K24" i="1"/>
  <c r="G24" i="1"/>
  <c r="E24" i="1"/>
  <c r="K23" i="1"/>
  <c r="G23" i="1"/>
  <c r="E23" i="1"/>
  <c r="K22" i="1"/>
  <c r="G22" i="1"/>
  <c r="E22" i="1"/>
  <c r="K21" i="1"/>
  <c r="G21" i="1"/>
  <c r="E21" i="1"/>
  <c r="K20" i="1"/>
  <c r="G20" i="1"/>
  <c r="E20" i="1"/>
  <c r="K19" i="1"/>
  <c r="G19" i="1"/>
  <c r="E19" i="1"/>
  <c r="K18" i="1"/>
  <c r="G18" i="1"/>
  <c r="E18" i="1"/>
  <c r="K17" i="1"/>
  <c r="G17" i="1"/>
  <c r="E17" i="1"/>
  <c r="K16" i="1"/>
  <c r="G16" i="1"/>
  <c r="E16" i="1"/>
  <c r="K15" i="1"/>
  <c r="G15" i="1"/>
  <c r="E15" i="1"/>
  <c r="K14" i="1"/>
  <c r="G14" i="1"/>
  <c r="E14" i="1"/>
  <c r="K13" i="1"/>
  <c r="G13" i="1"/>
  <c r="E13" i="1"/>
  <c r="K12" i="1"/>
  <c r="G12" i="1"/>
  <c r="N5" i="1" s="1"/>
  <c r="E12" i="1"/>
  <c r="N3" i="1" s="1"/>
  <c r="K11" i="1"/>
  <c r="G11" i="1"/>
  <c r="E11" i="1"/>
  <c r="K10" i="1"/>
  <c r="G10" i="1"/>
  <c r="E10" i="1"/>
  <c r="K9" i="1"/>
  <c r="G9" i="1"/>
  <c r="E9" i="1"/>
  <c r="K8" i="1"/>
  <c r="G8" i="1"/>
  <c r="R5" i="1" s="1"/>
  <c r="E8" i="1"/>
  <c r="R4" i="1"/>
  <c r="Q4" i="1"/>
  <c r="P4" i="1"/>
  <c r="O4" i="1"/>
  <c r="N4" i="1"/>
  <c r="M4" i="1"/>
  <c r="R2" i="1"/>
  <c r="Q2" i="1"/>
  <c r="P2" i="1"/>
  <c r="O2" i="1"/>
  <c r="N2" i="1"/>
  <c r="M2" i="1"/>
  <c r="R1" i="1"/>
  <c r="Q1" i="1"/>
  <c r="P1" i="1"/>
  <c r="O1" i="1"/>
  <c r="N1" i="1"/>
  <c r="M1" i="1"/>
  <c r="P3" i="1" l="1"/>
  <c r="Q5" i="1"/>
  <c r="O5" i="1"/>
  <c r="Q3" i="1"/>
  <c r="R3" i="1"/>
  <c r="M5" i="1"/>
  <c r="M3" i="1"/>
</calcChain>
</file>

<file path=xl/sharedStrings.xml><?xml version="1.0" encoding="utf-8"?>
<sst xmlns="http://schemas.openxmlformats.org/spreadsheetml/2006/main" count="156" uniqueCount="75">
  <si>
    <t># of Stages</t>
  </si>
  <si>
    <t>Distance (km)</t>
  </si>
  <si>
    <t>Distance (miles)</t>
  </si>
  <si>
    <t>Climbing (m)</t>
  </si>
  <si>
    <t>Climbing (ft)</t>
  </si>
  <si>
    <t>No.</t>
  </si>
  <si>
    <t>Stage</t>
  </si>
  <si>
    <t>Profile</t>
  </si>
  <si>
    <t>Distance (mi)</t>
  </si>
  <si>
    <t>Altitude (m)</t>
  </si>
  <si>
    <t>Altitude (ft)</t>
  </si>
  <si>
    <t>Avg%</t>
  </si>
  <si>
    <t>Upscaled (km)</t>
  </si>
  <si>
    <t>Upscaled (mi)</t>
  </si>
  <si>
    <t>Country</t>
  </si>
  <si>
    <t>Stages 21</t>
  </si>
  <si>
    <t>Pic Tour</t>
  </si>
  <si>
    <t>Sprint Tour</t>
  </si>
  <si>
    <t>Classic Tour</t>
  </si>
  <si>
    <t>Hill Tour</t>
  </si>
  <si>
    <t>Basic Tour</t>
  </si>
  <si>
    <t>Image</t>
  </si>
  <si>
    <t>Paris Champ - Elysées</t>
  </si>
  <si>
    <t>Flat</t>
  </si>
  <si>
    <t>France</t>
  </si>
  <si>
    <t>Precojo</t>
  </si>
  <si>
    <t>Quimper</t>
  </si>
  <si>
    <t>Hill</t>
  </si>
  <si>
    <t>Croix de Fer</t>
  </si>
  <si>
    <t>Mountain</t>
  </si>
  <si>
    <t>Innsbruck</t>
  </si>
  <si>
    <t>Austria</t>
  </si>
  <si>
    <t>Hotonnes</t>
  </si>
  <si>
    <t>La Rosière</t>
  </si>
  <si>
    <t>Semnoz</t>
  </si>
  <si>
    <t>Mont Ventoux</t>
  </si>
  <si>
    <t>Culoz</t>
  </si>
  <si>
    <t>Alp D`Huez</t>
  </si>
  <si>
    <t>Plateau de Beille</t>
  </si>
  <si>
    <t>Peyragudes</t>
  </si>
  <si>
    <t>Saint Lary Soulan</t>
  </si>
  <si>
    <t>Planche des Belles Filles</t>
  </si>
  <si>
    <t>Fontenay-Le-Compte</t>
  </si>
  <si>
    <t>Nuits-Saint-Georges</t>
  </si>
  <si>
    <t>Ile de Ré</t>
  </si>
  <si>
    <t>Arras</t>
  </si>
  <si>
    <t>Fresnes-En-Woevre</t>
  </si>
  <si>
    <t>Saint Étienne</t>
  </si>
  <si>
    <t>London</t>
  </si>
  <si>
    <t>Great Britain</t>
  </si>
  <si>
    <t>Nimes</t>
  </si>
  <si>
    <t>Harrogate</t>
  </si>
  <si>
    <t>Berne</t>
  </si>
  <si>
    <t>Switzerland</t>
  </si>
  <si>
    <t>Nancy</t>
  </si>
  <si>
    <t>Lautenbach</t>
  </si>
  <si>
    <t>Station de Rousses</t>
  </si>
  <si>
    <t>Longwy</t>
  </si>
  <si>
    <t>Huy CL</t>
  </si>
  <si>
    <t>Belgium</t>
  </si>
  <si>
    <t>Chalmazel</t>
  </si>
  <si>
    <t>Sheffield</t>
  </si>
  <si>
    <t>Valence</t>
  </si>
  <si>
    <t>Privas</t>
  </si>
  <si>
    <t>Alpe D'Huez (II)</t>
  </si>
  <si>
    <t>Col De La Loze</t>
  </si>
  <si>
    <t>Andorre Arcalis</t>
  </si>
  <si>
    <t>Laruns</t>
  </si>
  <si>
    <t>Mende</t>
  </si>
  <si>
    <t>Roubaix CL</t>
  </si>
  <si>
    <t>Flanderen CL</t>
  </si>
  <si>
    <t>Liège CL</t>
  </si>
  <si>
    <t>Sarran Corrèze</t>
  </si>
  <si>
    <t>Mulhouse</t>
  </si>
  <si>
    <t>Altitude to Distance Ratio (meters per km)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</si>
</sst>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4" x14ac:knownFonts="1">
    <font>
      <sz val="10"/>
      <color rgb="FF000000"/>
      <name val="Arial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sz val="10"/>
      <color rgb="FF000000"/>
      <name val="Arial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43" fontId="3" fillId="0" borderId="0" applyFont="0" applyFill="0" applyBorder="0" applyAlignment="0" applyProtection="0"/>
  </cellStyleXfs>
  <cellXfs count="23">
    <xf numFmtId="0" fontId="0" fillId="0" borderId="0" xfId="0" applyFont="1" applyAlignment="1"/>
    <xf numFmtId="0" fontId="1" fillId="0" borderId="0" xfId="0" applyFont="1" applyAlignment="1"/>
    <xf numFmtId="0" fontId="2" fillId="0" borderId="0" xfId="0" applyFont="1" applyAlignment="1"/>
    <xf numFmtId="3" fontId="2" fillId="0" borderId="0" xfId="0" applyNumberFormat="1" applyFont="1" applyAlignment="1"/>
    <xf numFmtId="0" fontId="1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1" xfId="0" applyFont="1" applyBorder="1" applyAlignment="1">
      <alignment vertical="center"/>
    </xf>
    <xf numFmtId="4" fontId="2" fillId="0" borderId="1" xfId="0" applyNumberFormat="1" applyFont="1" applyBorder="1" applyAlignment="1">
      <alignment vertical="center"/>
    </xf>
    <xf numFmtId="2" fontId="2" fillId="0" borderId="1" xfId="0" applyNumberFormat="1" applyFont="1" applyBorder="1" applyAlignment="1">
      <alignment vertical="center"/>
    </xf>
    <xf numFmtId="3" fontId="2" fillId="0" borderId="1" xfId="0" applyNumberFormat="1" applyFont="1" applyBorder="1" applyAlignment="1">
      <alignment vertical="center"/>
    </xf>
    <xf numFmtId="10" fontId="2" fillId="0" borderId="1" xfId="0" applyNumberFormat="1" applyFont="1" applyBorder="1" applyAlignment="1">
      <alignment vertical="center"/>
    </xf>
    <xf numFmtId="0" fontId="2" fillId="0" borderId="1" xfId="0" applyFont="1" applyBorder="1" applyAlignment="1">
      <alignment vertical="center"/>
    </xf>
    <xf numFmtId="0" fontId="2" fillId="0" borderId="1" xfId="0" applyFont="1" applyBorder="1" applyAlignment="1"/>
    <xf numFmtId="0" fontId="2" fillId="0" borderId="1" xfId="0" applyFont="1" applyBorder="1"/>
    <xf numFmtId="0" fontId="2" fillId="0" borderId="0" xfId="0" applyFont="1" applyBorder="1" applyAlignment="1">
      <alignment vertical="center"/>
    </xf>
    <xf numFmtId="4" fontId="2" fillId="0" borderId="0" xfId="0" applyNumberFormat="1" applyFont="1" applyBorder="1" applyAlignment="1">
      <alignment vertical="center"/>
    </xf>
    <xf numFmtId="2" fontId="2" fillId="0" borderId="0" xfId="0" applyNumberFormat="1" applyFont="1" applyBorder="1" applyAlignment="1">
      <alignment vertical="center"/>
    </xf>
    <xf numFmtId="3" fontId="2" fillId="0" borderId="0" xfId="0" applyNumberFormat="1" applyFont="1" applyBorder="1" applyAlignment="1">
      <alignment vertical="center"/>
    </xf>
    <xf numFmtId="10" fontId="2" fillId="0" borderId="0" xfId="0" applyNumberFormat="1" applyFont="1" applyBorder="1" applyAlignment="1">
      <alignment vertical="center"/>
    </xf>
    <xf numFmtId="0" fontId="2" fillId="0" borderId="0" xfId="0" applyFont="1" applyBorder="1"/>
    <xf numFmtId="0" fontId="1" fillId="0" borderId="1" xfId="0" applyFont="1" applyBorder="1" applyAlignment="1">
      <alignment horizontal="center" wrapText="1"/>
    </xf>
    <xf numFmtId="43" fontId="2" fillId="0" borderId="1" xfId="1" applyFont="1" applyBorder="1" applyAlignment="1">
      <alignment vertic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18</xdr:col>
      <xdr:colOff>0</xdr:colOff>
      <xdr:row>7</xdr:row>
      <xdr:rowOff>0</xdr:rowOff>
    </xdr:from>
    <xdr:ext cx="2000250" cy="1171575"/>
    <xdr:pic>
      <xdr:nvPicPr>
        <xdr:cNvPr id="2" name="image13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8</xdr:row>
      <xdr:rowOff>0</xdr:rowOff>
    </xdr:from>
    <xdr:ext cx="2009775" cy="1133475"/>
    <xdr:pic>
      <xdr:nvPicPr>
        <xdr:cNvPr id="3" name="image15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9</xdr:row>
      <xdr:rowOff>0</xdr:rowOff>
    </xdr:from>
    <xdr:ext cx="2009775" cy="1104900"/>
    <xdr:pic>
      <xdr:nvPicPr>
        <xdr:cNvPr id="4" name="image2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10</xdr:row>
      <xdr:rowOff>0</xdr:rowOff>
    </xdr:from>
    <xdr:ext cx="2009775" cy="1114425"/>
    <xdr:pic>
      <xdr:nvPicPr>
        <xdr:cNvPr id="5" name="image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11</xdr:row>
      <xdr:rowOff>0</xdr:rowOff>
    </xdr:from>
    <xdr:ext cx="2009775" cy="1123950"/>
    <xdr:pic>
      <xdr:nvPicPr>
        <xdr:cNvPr id="6" name="image10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12</xdr:row>
      <xdr:rowOff>0</xdr:rowOff>
    </xdr:from>
    <xdr:ext cx="2009775" cy="1133475"/>
    <xdr:pic>
      <xdr:nvPicPr>
        <xdr:cNvPr id="7" name="image23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13</xdr:row>
      <xdr:rowOff>0</xdr:rowOff>
    </xdr:from>
    <xdr:ext cx="2009775" cy="1152525"/>
    <xdr:pic>
      <xdr:nvPicPr>
        <xdr:cNvPr id="8" name="image14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14</xdr:row>
      <xdr:rowOff>0</xdr:rowOff>
    </xdr:from>
    <xdr:ext cx="2009775" cy="1162050"/>
    <xdr:pic>
      <xdr:nvPicPr>
        <xdr:cNvPr id="9" name="image18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15</xdr:row>
      <xdr:rowOff>0</xdr:rowOff>
    </xdr:from>
    <xdr:ext cx="2009775" cy="1143000"/>
    <xdr:pic>
      <xdr:nvPicPr>
        <xdr:cNvPr id="10" name="image19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16</xdr:row>
      <xdr:rowOff>0</xdr:rowOff>
    </xdr:from>
    <xdr:ext cx="2009775" cy="1143000"/>
    <xdr:pic>
      <xdr:nvPicPr>
        <xdr:cNvPr id="11" name="image16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17</xdr:row>
      <xdr:rowOff>0</xdr:rowOff>
    </xdr:from>
    <xdr:ext cx="2009775" cy="1152525"/>
    <xdr:pic>
      <xdr:nvPicPr>
        <xdr:cNvPr id="12" name="image17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18</xdr:row>
      <xdr:rowOff>0</xdr:rowOff>
    </xdr:from>
    <xdr:ext cx="2009775" cy="1152525"/>
    <xdr:pic>
      <xdr:nvPicPr>
        <xdr:cNvPr id="13" name="image25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19</xdr:row>
      <xdr:rowOff>0</xdr:rowOff>
    </xdr:from>
    <xdr:ext cx="2009775" cy="1143000"/>
    <xdr:pic>
      <xdr:nvPicPr>
        <xdr:cNvPr id="14" name="image1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20</xdr:row>
      <xdr:rowOff>0</xdr:rowOff>
    </xdr:from>
    <xdr:ext cx="2009775" cy="11334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21</xdr:row>
      <xdr:rowOff>0</xdr:rowOff>
    </xdr:from>
    <xdr:ext cx="2009775" cy="1152525"/>
    <xdr:pic>
      <xdr:nvPicPr>
        <xdr:cNvPr id="16" name="image24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22</xdr:row>
      <xdr:rowOff>0</xdr:rowOff>
    </xdr:from>
    <xdr:ext cx="2000250" cy="1171575"/>
    <xdr:pic>
      <xdr:nvPicPr>
        <xdr:cNvPr id="17" name="image21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23</xdr:row>
      <xdr:rowOff>0</xdr:rowOff>
    </xdr:from>
    <xdr:ext cx="2009775" cy="1143000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24</xdr:row>
      <xdr:rowOff>0</xdr:rowOff>
    </xdr:from>
    <xdr:ext cx="2009775" cy="1152525"/>
    <xdr:pic>
      <xdr:nvPicPr>
        <xdr:cNvPr id="19" name="image1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25</xdr:row>
      <xdr:rowOff>0</xdr:rowOff>
    </xdr:from>
    <xdr:ext cx="2009775" cy="1152525"/>
    <xdr:pic>
      <xdr:nvPicPr>
        <xdr:cNvPr id="20" name="image4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26</xdr:row>
      <xdr:rowOff>0</xdr:rowOff>
    </xdr:from>
    <xdr:ext cx="2009775" cy="1152525"/>
    <xdr:pic>
      <xdr:nvPicPr>
        <xdr:cNvPr id="21" name="image20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27</xdr:row>
      <xdr:rowOff>0</xdr:rowOff>
    </xdr:from>
    <xdr:ext cx="1990725" cy="1171575"/>
    <xdr:pic>
      <xdr:nvPicPr>
        <xdr:cNvPr id="22" name="image8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28</xdr:row>
      <xdr:rowOff>0</xdr:rowOff>
    </xdr:from>
    <xdr:ext cx="1990725" cy="1171575"/>
    <xdr:pic>
      <xdr:nvPicPr>
        <xdr:cNvPr id="23" name="image7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29</xdr:row>
      <xdr:rowOff>0</xdr:rowOff>
    </xdr:from>
    <xdr:ext cx="2009775" cy="115252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30</xdr:row>
      <xdr:rowOff>0</xdr:rowOff>
    </xdr:from>
    <xdr:ext cx="1981200" cy="1171575"/>
    <xdr:pic>
      <xdr:nvPicPr>
        <xdr:cNvPr id="25" name="image3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31</xdr:row>
      <xdr:rowOff>0</xdr:rowOff>
    </xdr:from>
    <xdr:ext cx="2009775" cy="1162050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32</xdr:row>
      <xdr:rowOff>0</xdr:rowOff>
    </xdr:from>
    <xdr:ext cx="2009775" cy="1162050"/>
    <xdr:pic>
      <xdr:nvPicPr>
        <xdr:cNvPr id="27" name="image37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33</xdr:row>
      <xdr:rowOff>0</xdr:rowOff>
    </xdr:from>
    <xdr:ext cx="1971675" cy="1171575"/>
    <xdr:pic>
      <xdr:nvPicPr>
        <xdr:cNvPr id="28" name="image41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34</xdr:row>
      <xdr:rowOff>0</xdr:rowOff>
    </xdr:from>
    <xdr:ext cx="1990725" cy="1171575"/>
    <xdr:pic>
      <xdr:nvPicPr>
        <xdr:cNvPr id="29" name="image31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35</xdr:row>
      <xdr:rowOff>0</xdr:rowOff>
    </xdr:from>
    <xdr:ext cx="2009775" cy="1152525"/>
    <xdr:pic>
      <xdr:nvPicPr>
        <xdr:cNvPr id="30" name="image40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36</xdr:row>
      <xdr:rowOff>0</xdr:rowOff>
    </xdr:from>
    <xdr:ext cx="2009775" cy="1162050"/>
    <xdr:pic>
      <xdr:nvPicPr>
        <xdr:cNvPr id="31" name="image28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37</xdr:row>
      <xdr:rowOff>0</xdr:rowOff>
    </xdr:from>
    <xdr:ext cx="2009775" cy="1162050"/>
    <xdr:pic>
      <xdr:nvPicPr>
        <xdr:cNvPr id="32" name="image32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38</xdr:row>
      <xdr:rowOff>0</xdr:rowOff>
    </xdr:from>
    <xdr:ext cx="2009775" cy="1162050"/>
    <xdr:pic>
      <xdr:nvPicPr>
        <xdr:cNvPr id="33" name="image26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39</xdr:row>
      <xdr:rowOff>0</xdr:rowOff>
    </xdr:from>
    <xdr:ext cx="2009775" cy="1133475"/>
    <xdr:pic>
      <xdr:nvPicPr>
        <xdr:cNvPr id="34" name="image27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40</xdr:row>
      <xdr:rowOff>0</xdr:rowOff>
    </xdr:from>
    <xdr:ext cx="2009775" cy="1152525"/>
    <xdr:pic>
      <xdr:nvPicPr>
        <xdr:cNvPr id="35" name="image34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41</xdr:row>
      <xdr:rowOff>0</xdr:rowOff>
    </xdr:from>
    <xdr:ext cx="2009775" cy="1162050"/>
    <xdr:pic>
      <xdr:nvPicPr>
        <xdr:cNvPr id="36" name="image3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42</xdr:row>
      <xdr:rowOff>0</xdr:rowOff>
    </xdr:from>
    <xdr:ext cx="2009775" cy="1162050"/>
    <xdr:pic>
      <xdr:nvPicPr>
        <xdr:cNvPr id="37" name="image43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43</xdr:row>
      <xdr:rowOff>0</xdr:rowOff>
    </xdr:from>
    <xdr:ext cx="2000250" cy="1171575"/>
    <xdr:pic>
      <xdr:nvPicPr>
        <xdr:cNvPr id="38" name="image36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44</xdr:row>
      <xdr:rowOff>0</xdr:rowOff>
    </xdr:from>
    <xdr:ext cx="1981200" cy="1171575"/>
    <xdr:pic>
      <xdr:nvPicPr>
        <xdr:cNvPr id="39" name="image42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45</xdr:row>
      <xdr:rowOff>0</xdr:rowOff>
    </xdr:from>
    <xdr:ext cx="2009775" cy="1162050"/>
    <xdr:pic>
      <xdr:nvPicPr>
        <xdr:cNvPr id="40" name="image38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46</xdr:row>
      <xdr:rowOff>0</xdr:rowOff>
    </xdr:from>
    <xdr:ext cx="2009775" cy="1162050"/>
    <xdr:pic>
      <xdr:nvPicPr>
        <xdr:cNvPr id="41" name="image3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47</xdr:row>
      <xdr:rowOff>0</xdr:rowOff>
    </xdr:from>
    <xdr:ext cx="2009775" cy="1162050"/>
    <xdr:pic>
      <xdr:nvPicPr>
        <xdr:cNvPr id="42" name="image29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48</xdr:row>
      <xdr:rowOff>0</xdr:rowOff>
    </xdr:from>
    <xdr:ext cx="1990725" cy="11715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49</xdr:row>
      <xdr:rowOff>0</xdr:rowOff>
    </xdr:from>
    <xdr:ext cx="2009775" cy="1162050"/>
    <xdr:pic>
      <xdr:nvPicPr>
        <xdr:cNvPr id="44" name="image35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50</xdr:row>
      <xdr:rowOff>0</xdr:rowOff>
    </xdr:from>
    <xdr:ext cx="2009775" cy="1152525"/>
    <xdr:pic>
      <xdr:nvPicPr>
        <xdr:cNvPr id="45" name="image44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  <pageSetUpPr fitToPage="1"/>
  </sheetPr>
  <dimension ref="A1:V52"/>
  <sheetViews>
    <sheetView tabSelected="1" workbookViewId="0">
      <pane xSplit="2" ySplit="7" topLeftCell="C8" activePane="bottomRight" state="frozen"/>
      <selection pane="topRight" activeCell="C1" sqref="C1"/>
      <selection pane="bottomLeft" activeCell="A8" sqref="A8"/>
      <selection pane="bottomRight" activeCell="D6" sqref="D6"/>
    </sheetView>
  </sheetViews>
  <sheetFormatPr baseColWidth="10" defaultColWidth="14.5" defaultRowHeight="15.75" customHeight="1" x14ac:dyDescent="0.15"/>
  <cols>
    <col min="1" max="1" width="4" customWidth="1"/>
    <col min="2" max="2" width="21.83203125" customWidth="1"/>
    <col min="3" max="3" width="10.6640625" customWidth="1"/>
    <col min="4" max="5" width="16.33203125" customWidth="1"/>
    <col min="9" max="9" width="13" customWidth="1"/>
    <col min="10" max="12" width="16.5" customWidth="1"/>
    <col min="13" max="18" width="16.33203125" customWidth="1"/>
    <col min="19" max="19" width="30.1640625" customWidth="1"/>
  </cols>
  <sheetData>
    <row r="1" spans="1:22" ht="13" x14ac:dyDescent="0.1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 t="s">
        <v>0</v>
      </c>
      <c r="M1" s="2">
        <f t="shared" ref="M1:R1" si="0">COUNT(M8:M51)</f>
        <v>21</v>
      </c>
      <c r="N1" s="2">
        <f t="shared" si="0"/>
        <v>5</v>
      </c>
      <c r="O1" s="2">
        <f t="shared" si="0"/>
        <v>6</v>
      </c>
      <c r="P1" s="2">
        <f t="shared" si="0"/>
        <v>4</v>
      </c>
      <c r="Q1" s="2">
        <f t="shared" si="0"/>
        <v>5</v>
      </c>
      <c r="R1" s="2">
        <f t="shared" si="0"/>
        <v>4</v>
      </c>
    </row>
    <row r="2" spans="1:22" ht="13" x14ac:dyDescent="0.15">
      <c r="A2" s="1"/>
      <c r="B2" s="1"/>
      <c r="C2" s="1"/>
      <c r="D2" s="1"/>
      <c r="E2" s="1"/>
      <c r="F2" s="1"/>
      <c r="G2" s="1"/>
      <c r="H2" s="1"/>
      <c r="I2" s="1"/>
      <c r="J2" s="1"/>
      <c r="K2" s="1"/>
      <c r="L2" s="1" t="s">
        <v>1</v>
      </c>
      <c r="M2" s="3">
        <f t="shared" ref="M2:R2" si="1">SUMIF(M$8:M$51, "&gt;0", $D$8:$D$51)</f>
        <v>642.20000000000005</v>
      </c>
      <c r="N2" s="3">
        <f t="shared" si="1"/>
        <v>172.2</v>
      </c>
      <c r="O2" s="3">
        <f t="shared" si="1"/>
        <v>212.50000000000003</v>
      </c>
      <c r="P2" s="3">
        <f t="shared" si="1"/>
        <v>188.7</v>
      </c>
      <c r="Q2" s="3">
        <f t="shared" si="1"/>
        <v>156.79999999999998</v>
      </c>
      <c r="R2" s="3">
        <f t="shared" si="1"/>
        <v>95.300000000000011</v>
      </c>
    </row>
    <row r="3" spans="1:22" ht="13" x14ac:dyDescent="0.1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 t="s">
        <v>2</v>
      </c>
      <c r="M3" s="3">
        <f t="shared" ref="M3:R3" si="2">SUMIF(M$8:M$51, "&gt;0", $E$8:$E$51)</f>
        <v>399.04457965481589</v>
      </c>
      <c r="N3" s="3">
        <f t="shared" si="2"/>
        <v>107.0001193032689</v>
      </c>
      <c r="O3" s="3">
        <f t="shared" si="2"/>
        <v>132.04137835043346</v>
      </c>
      <c r="P3" s="3">
        <f t="shared" si="2"/>
        <v>117.25274397518493</v>
      </c>
      <c r="Q3" s="3">
        <f t="shared" si="2"/>
        <v>97.431002942813961</v>
      </c>
      <c r="R3" s="3">
        <f t="shared" si="2"/>
        <v>59.21667462021793</v>
      </c>
    </row>
    <row r="4" spans="1:22" ht="13" x14ac:dyDescent="0.1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1" t="s">
        <v>3</v>
      </c>
      <c r="M4" s="3">
        <f t="shared" ref="M4:R4" si="3">SUMIF(M$8:M$51, "&gt;0", $F$8:$F$51)</f>
        <v>9360</v>
      </c>
      <c r="N4" s="3">
        <f t="shared" si="3"/>
        <v>3698</v>
      </c>
      <c r="O4" s="3">
        <f t="shared" si="3"/>
        <v>1526</v>
      </c>
      <c r="P4" s="3">
        <f t="shared" si="3"/>
        <v>1806</v>
      </c>
      <c r="Q4" s="3">
        <f t="shared" si="3"/>
        <v>2460</v>
      </c>
      <c r="R4" s="3">
        <f t="shared" si="3"/>
        <v>557</v>
      </c>
    </row>
    <row r="5" spans="1:22" ht="13" x14ac:dyDescent="0.1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 t="s">
        <v>4</v>
      </c>
      <c r="M5" s="3">
        <f t="shared" ref="M5:R5" si="4">SUMIF(M$8:M$51, "&gt;0", $G$8:$G$51)</f>
        <v>30708.661417322837</v>
      </c>
      <c r="N5" s="3">
        <f t="shared" si="4"/>
        <v>12132.54593175853</v>
      </c>
      <c r="O5" s="3">
        <f t="shared" si="4"/>
        <v>5006.5616797900257</v>
      </c>
      <c r="P5" s="3">
        <f t="shared" si="4"/>
        <v>5925.1968503937005</v>
      </c>
      <c r="Q5" s="3">
        <f t="shared" si="4"/>
        <v>8070.8661417322828</v>
      </c>
      <c r="R5" s="3">
        <f t="shared" si="4"/>
        <v>1827.4278215223098</v>
      </c>
    </row>
    <row r="6" spans="1:22" ht="13" x14ac:dyDescent="0.1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2"/>
      <c r="N6" s="2"/>
      <c r="O6" s="2"/>
      <c r="P6" s="2"/>
      <c r="Q6" s="2"/>
      <c r="R6" s="2"/>
    </row>
    <row r="7" spans="1:22" ht="42" x14ac:dyDescent="0.15">
      <c r="A7" s="4" t="s">
        <v>5</v>
      </c>
      <c r="B7" s="4" t="s">
        <v>6</v>
      </c>
      <c r="C7" s="4" t="s">
        <v>7</v>
      </c>
      <c r="D7" s="4" t="s">
        <v>1</v>
      </c>
      <c r="E7" s="4" t="s">
        <v>8</v>
      </c>
      <c r="F7" s="4" t="s">
        <v>9</v>
      </c>
      <c r="G7" s="4" t="s">
        <v>10</v>
      </c>
      <c r="H7" s="21" t="s">
        <v>74</v>
      </c>
      <c r="I7" s="4" t="s">
        <v>11</v>
      </c>
      <c r="J7" s="4" t="s">
        <v>12</v>
      </c>
      <c r="K7" s="4" t="s">
        <v>13</v>
      </c>
      <c r="L7" s="4" t="s">
        <v>14</v>
      </c>
      <c r="M7" s="5" t="s">
        <v>15</v>
      </c>
      <c r="N7" s="5" t="s">
        <v>16</v>
      </c>
      <c r="O7" s="5" t="s">
        <v>17</v>
      </c>
      <c r="P7" s="5" t="s">
        <v>18</v>
      </c>
      <c r="Q7" s="5" t="s">
        <v>19</v>
      </c>
      <c r="R7" s="5" t="s">
        <v>20</v>
      </c>
      <c r="S7" s="4" t="s">
        <v>21</v>
      </c>
      <c r="T7" s="6"/>
      <c r="U7" s="6"/>
      <c r="V7" s="6"/>
    </row>
    <row r="8" spans="1:22" ht="92.25" customHeight="1" x14ac:dyDescent="0.15">
      <c r="A8" s="7">
        <v>1</v>
      </c>
      <c r="B8" s="7" t="s">
        <v>22</v>
      </c>
      <c r="C8" s="7" t="s">
        <v>23</v>
      </c>
      <c r="D8" s="8">
        <v>11.3</v>
      </c>
      <c r="E8" s="9">
        <f t="shared" ref="E8:E51" si="5">CONVERT(D8,"km","mi")</f>
        <v>7.0214944722818737</v>
      </c>
      <c r="F8" s="7">
        <v>17</v>
      </c>
      <c r="G8" s="10">
        <f t="shared" ref="G8:G51" si="6">CONVERT(F8,"m","ft")</f>
        <v>55.774278215223099</v>
      </c>
      <c r="H8" s="22">
        <f>F8/D8</f>
        <v>1.5044247787610618</v>
      </c>
      <c r="I8" s="11">
        <v>1.5E-3</v>
      </c>
      <c r="J8" s="7">
        <v>56.5</v>
      </c>
      <c r="K8" s="9">
        <f t="shared" ref="K8:K51" si="7">CONVERT(J8,"km","mi")</f>
        <v>35.107472361409371</v>
      </c>
      <c r="L8" s="7" t="s">
        <v>24</v>
      </c>
      <c r="M8" s="7">
        <v>21</v>
      </c>
      <c r="N8" s="12"/>
      <c r="O8" s="12"/>
      <c r="P8" s="12"/>
      <c r="Q8" s="12"/>
      <c r="R8" s="7">
        <v>4</v>
      </c>
      <c r="S8" s="13"/>
      <c r="T8" s="2"/>
      <c r="U8" s="2"/>
      <c r="V8" s="2"/>
    </row>
    <row r="9" spans="1:22" ht="92.25" customHeight="1" x14ac:dyDescent="0.15">
      <c r="A9" s="7">
        <v>2</v>
      </c>
      <c r="B9" s="7" t="s">
        <v>25</v>
      </c>
      <c r="C9" s="7" t="s">
        <v>23</v>
      </c>
      <c r="D9" s="8">
        <v>18</v>
      </c>
      <c r="E9" s="9">
        <f t="shared" si="5"/>
        <v>11.184681460272012</v>
      </c>
      <c r="F9" s="7">
        <v>174</v>
      </c>
      <c r="G9" s="10">
        <f t="shared" si="6"/>
        <v>570.8661417322835</v>
      </c>
      <c r="H9" s="22">
        <f t="shared" ref="H9:H51" si="8">F9/D9</f>
        <v>9.6666666666666661</v>
      </c>
      <c r="I9" s="11">
        <v>9.7000000000000003E-3</v>
      </c>
      <c r="J9" s="7">
        <v>90</v>
      </c>
      <c r="K9" s="9">
        <f t="shared" si="7"/>
        <v>55.923407301360058</v>
      </c>
      <c r="L9" s="7" t="s">
        <v>24</v>
      </c>
      <c r="M9" s="12"/>
      <c r="N9" s="12"/>
      <c r="O9" s="12"/>
      <c r="P9" s="12"/>
      <c r="Q9" s="12"/>
      <c r="R9" s="7">
        <v>2</v>
      </c>
      <c r="S9" s="14"/>
    </row>
    <row r="10" spans="1:22" ht="92.25" customHeight="1" x14ac:dyDescent="0.15">
      <c r="A10" s="7">
        <v>3</v>
      </c>
      <c r="B10" s="7" t="s">
        <v>26</v>
      </c>
      <c r="C10" s="7" t="s">
        <v>27</v>
      </c>
      <c r="D10" s="8">
        <v>42.4</v>
      </c>
      <c r="E10" s="9">
        <f t="shared" si="5"/>
        <v>26.34613855086296</v>
      </c>
      <c r="F10" s="7">
        <v>589</v>
      </c>
      <c r="G10" s="10">
        <f t="shared" si="6"/>
        <v>1932.4146981627296</v>
      </c>
      <c r="H10" s="22">
        <f t="shared" si="8"/>
        <v>13.891509433962264</v>
      </c>
      <c r="I10" s="11">
        <v>1.3899999999999999E-2</v>
      </c>
      <c r="J10" s="7">
        <v>212</v>
      </c>
      <c r="K10" s="9">
        <f t="shared" si="7"/>
        <v>131.73069275431482</v>
      </c>
      <c r="L10" s="7" t="s">
        <v>24</v>
      </c>
      <c r="M10" s="12"/>
      <c r="N10" s="12"/>
      <c r="O10" s="12"/>
      <c r="P10" s="12"/>
      <c r="Q10" s="7">
        <v>4</v>
      </c>
      <c r="R10" s="12"/>
      <c r="S10" s="14"/>
    </row>
    <row r="11" spans="1:22" ht="92.25" customHeight="1" x14ac:dyDescent="0.15">
      <c r="A11" s="7">
        <v>4</v>
      </c>
      <c r="B11" s="7" t="s">
        <v>28</v>
      </c>
      <c r="C11" s="7" t="s">
        <v>29</v>
      </c>
      <c r="D11" s="8">
        <v>13.6</v>
      </c>
      <c r="E11" s="9">
        <f t="shared" si="5"/>
        <v>8.4506482144277424</v>
      </c>
      <c r="F11" s="7">
        <v>549</v>
      </c>
      <c r="G11" s="10">
        <f t="shared" si="6"/>
        <v>1801.1811023622047</v>
      </c>
      <c r="H11" s="22">
        <f t="shared" si="8"/>
        <v>40.367647058823529</v>
      </c>
      <c r="I11" s="11">
        <v>4.0399999999999998E-2</v>
      </c>
      <c r="J11" s="7">
        <v>68</v>
      </c>
      <c r="K11" s="9">
        <f t="shared" si="7"/>
        <v>42.253241072138707</v>
      </c>
      <c r="L11" s="7" t="s">
        <v>24</v>
      </c>
      <c r="M11" s="7">
        <v>4</v>
      </c>
      <c r="N11" s="12"/>
      <c r="O11" s="12"/>
      <c r="P11" s="12"/>
      <c r="Q11" s="12"/>
      <c r="R11" s="12"/>
      <c r="S11" s="14"/>
    </row>
    <row r="12" spans="1:22" ht="92.25" customHeight="1" x14ac:dyDescent="0.15">
      <c r="A12" s="7">
        <v>5</v>
      </c>
      <c r="B12" s="7" t="s">
        <v>30</v>
      </c>
      <c r="C12" s="7" t="s">
        <v>29</v>
      </c>
      <c r="D12" s="8">
        <v>49</v>
      </c>
      <c r="E12" s="9">
        <f t="shared" si="5"/>
        <v>30.447188419629367</v>
      </c>
      <c r="F12" s="7">
        <v>980</v>
      </c>
      <c r="G12" s="10">
        <f t="shared" si="6"/>
        <v>3215.2230971128611</v>
      </c>
      <c r="H12" s="22">
        <f t="shared" si="8"/>
        <v>20</v>
      </c>
      <c r="I12" s="11">
        <v>0.02</v>
      </c>
      <c r="J12" s="7">
        <v>245</v>
      </c>
      <c r="K12" s="9">
        <f t="shared" si="7"/>
        <v>152.23594209814681</v>
      </c>
      <c r="L12" s="7" t="s">
        <v>31</v>
      </c>
      <c r="M12" s="12"/>
      <c r="N12" s="7">
        <v>5</v>
      </c>
      <c r="O12" s="12"/>
      <c r="P12" s="12"/>
      <c r="Q12" s="12"/>
      <c r="R12" s="12"/>
      <c r="S12" s="14"/>
    </row>
    <row r="13" spans="1:22" ht="92.25" customHeight="1" x14ac:dyDescent="0.15">
      <c r="A13" s="7">
        <v>6</v>
      </c>
      <c r="B13" s="7" t="s">
        <v>32</v>
      </c>
      <c r="C13" s="7" t="s">
        <v>29</v>
      </c>
      <c r="D13" s="8">
        <v>18.7</v>
      </c>
      <c r="E13" s="9">
        <f t="shared" si="5"/>
        <v>11.619641294838145</v>
      </c>
      <c r="F13" s="7">
        <v>460</v>
      </c>
      <c r="G13" s="10">
        <f t="shared" si="6"/>
        <v>1509.1863517060367</v>
      </c>
      <c r="H13" s="22">
        <f t="shared" si="8"/>
        <v>24.598930481283425</v>
      </c>
      <c r="I13" s="11">
        <v>2.46E-2</v>
      </c>
      <c r="J13" s="7">
        <v>93.5</v>
      </c>
      <c r="K13" s="9">
        <f t="shared" si="7"/>
        <v>58.098206474190725</v>
      </c>
      <c r="L13" s="7" t="s">
        <v>24</v>
      </c>
      <c r="M13" s="12"/>
      <c r="N13" s="7">
        <v>1</v>
      </c>
      <c r="O13" s="12"/>
      <c r="P13" s="12"/>
      <c r="Q13" s="12"/>
      <c r="R13" s="12"/>
      <c r="S13" s="14"/>
    </row>
    <row r="14" spans="1:22" ht="92.25" customHeight="1" x14ac:dyDescent="0.15">
      <c r="A14" s="7">
        <v>7</v>
      </c>
      <c r="B14" s="7" t="s">
        <v>33</v>
      </c>
      <c r="C14" s="7" t="s">
        <v>29</v>
      </c>
      <c r="D14" s="8">
        <v>21.9</v>
      </c>
      <c r="E14" s="9">
        <f t="shared" si="5"/>
        <v>13.608029109997615</v>
      </c>
      <c r="F14" s="7">
        <v>498</v>
      </c>
      <c r="G14" s="10">
        <f t="shared" si="6"/>
        <v>1633.8582677165355</v>
      </c>
      <c r="H14" s="22">
        <f t="shared" si="8"/>
        <v>22.739726027397261</v>
      </c>
      <c r="I14" s="11">
        <v>3.6400000000000002E-2</v>
      </c>
      <c r="J14" s="7">
        <v>109.5</v>
      </c>
      <c r="K14" s="9">
        <f t="shared" si="7"/>
        <v>68.040145549988068</v>
      </c>
      <c r="L14" s="7" t="s">
        <v>24</v>
      </c>
      <c r="M14" s="12"/>
      <c r="N14" s="7">
        <v>2</v>
      </c>
      <c r="O14" s="12"/>
      <c r="P14" s="12"/>
      <c r="Q14" s="12"/>
      <c r="R14" s="12"/>
      <c r="S14" s="14"/>
    </row>
    <row r="15" spans="1:22" ht="92.25" customHeight="1" x14ac:dyDescent="0.15">
      <c r="A15" s="7">
        <v>8</v>
      </c>
      <c r="B15" s="7" t="s">
        <v>34</v>
      </c>
      <c r="C15" s="7" t="s">
        <v>29</v>
      </c>
      <c r="D15" s="8">
        <v>24</v>
      </c>
      <c r="E15" s="9">
        <f t="shared" si="5"/>
        <v>14.912908613696015</v>
      </c>
      <c r="F15" s="7">
        <v>707</v>
      </c>
      <c r="G15" s="10">
        <f t="shared" si="6"/>
        <v>2319.5538057742783</v>
      </c>
      <c r="H15" s="22">
        <f t="shared" si="8"/>
        <v>29.458333333333332</v>
      </c>
      <c r="I15" s="11">
        <v>2.9499999999999998E-2</v>
      </c>
      <c r="J15" s="7">
        <v>120</v>
      </c>
      <c r="K15" s="9">
        <f t="shared" si="7"/>
        <v>74.564543068480077</v>
      </c>
      <c r="L15" s="7" t="s">
        <v>24</v>
      </c>
      <c r="M15" s="12"/>
      <c r="N15" s="12"/>
      <c r="O15" s="12"/>
      <c r="P15" s="12"/>
      <c r="Q15" s="12"/>
      <c r="R15" s="12"/>
      <c r="S15" s="14"/>
    </row>
    <row r="16" spans="1:22" ht="92.25" customHeight="1" x14ac:dyDescent="0.15">
      <c r="A16" s="7">
        <v>9</v>
      </c>
      <c r="B16" s="7" t="s">
        <v>35</v>
      </c>
      <c r="C16" s="7" t="s">
        <v>29</v>
      </c>
      <c r="D16" s="8">
        <v>29</v>
      </c>
      <c r="E16" s="9">
        <f t="shared" si="5"/>
        <v>18.019764574882682</v>
      </c>
      <c r="F16" s="7">
        <v>585</v>
      </c>
      <c r="G16" s="10">
        <f t="shared" si="6"/>
        <v>1919.2913385826771</v>
      </c>
      <c r="H16" s="22">
        <f t="shared" si="8"/>
        <v>20.172413793103448</v>
      </c>
      <c r="I16" s="11">
        <v>2.0199999999999999E-2</v>
      </c>
      <c r="J16" s="7">
        <v>145</v>
      </c>
      <c r="K16" s="9">
        <f t="shared" si="7"/>
        <v>90.098822874413429</v>
      </c>
      <c r="L16" s="7" t="s">
        <v>24</v>
      </c>
      <c r="M16" s="7">
        <v>10</v>
      </c>
      <c r="N16" s="12"/>
      <c r="O16" s="12"/>
      <c r="P16" s="12"/>
      <c r="Q16" s="12"/>
      <c r="R16" s="12"/>
      <c r="S16" s="14"/>
    </row>
    <row r="17" spans="1:19" ht="92.25" customHeight="1" x14ac:dyDescent="0.15">
      <c r="A17" s="7">
        <v>10</v>
      </c>
      <c r="B17" s="7" t="s">
        <v>36</v>
      </c>
      <c r="C17" s="7" t="s">
        <v>29</v>
      </c>
      <c r="D17" s="8">
        <v>32</v>
      </c>
      <c r="E17" s="9">
        <f t="shared" si="5"/>
        <v>19.883878151594686</v>
      </c>
      <c r="F17" s="7">
        <v>824</v>
      </c>
      <c r="G17" s="10">
        <f t="shared" si="6"/>
        <v>2703.4120734908138</v>
      </c>
      <c r="H17" s="22">
        <f t="shared" si="8"/>
        <v>25.75</v>
      </c>
      <c r="I17" s="11">
        <v>2.58E-2</v>
      </c>
      <c r="J17" s="7">
        <v>160</v>
      </c>
      <c r="K17" s="9">
        <f t="shared" si="7"/>
        <v>99.419390757973432</v>
      </c>
      <c r="L17" s="7" t="s">
        <v>24</v>
      </c>
      <c r="M17" s="12"/>
      <c r="N17" s="12"/>
      <c r="O17" s="12"/>
      <c r="P17" s="12"/>
      <c r="Q17" s="12"/>
      <c r="R17" s="12"/>
      <c r="S17" s="14"/>
    </row>
    <row r="18" spans="1:19" ht="92.25" customHeight="1" x14ac:dyDescent="0.15">
      <c r="A18" s="7">
        <v>11</v>
      </c>
      <c r="B18" s="7" t="s">
        <v>37</v>
      </c>
      <c r="C18" s="7" t="s">
        <v>29</v>
      </c>
      <c r="D18" s="8">
        <v>36</v>
      </c>
      <c r="E18" s="9">
        <f t="shared" si="5"/>
        <v>22.369362920544024</v>
      </c>
      <c r="F18" s="7">
        <v>1026</v>
      </c>
      <c r="G18" s="10">
        <f t="shared" si="6"/>
        <v>3366.1417322834645</v>
      </c>
      <c r="H18" s="22">
        <f t="shared" si="8"/>
        <v>28.5</v>
      </c>
      <c r="I18" s="11">
        <v>2.8500000000000001E-2</v>
      </c>
      <c r="J18" s="7">
        <v>180</v>
      </c>
      <c r="K18" s="9">
        <f t="shared" si="7"/>
        <v>111.84681460272012</v>
      </c>
      <c r="L18" s="7" t="s">
        <v>24</v>
      </c>
      <c r="M18" s="7">
        <v>20</v>
      </c>
      <c r="N18" s="12"/>
      <c r="O18" s="12"/>
      <c r="P18" s="12"/>
      <c r="Q18" s="12"/>
      <c r="R18" s="12"/>
      <c r="S18" s="14"/>
    </row>
    <row r="19" spans="1:19" ht="92.25" customHeight="1" x14ac:dyDescent="0.15">
      <c r="A19" s="7">
        <v>12</v>
      </c>
      <c r="B19" s="7" t="s">
        <v>38</v>
      </c>
      <c r="C19" s="7" t="s">
        <v>29</v>
      </c>
      <c r="D19" s="8">
        <v>38.5</v>
      </c>
      <c r="E19" s="9">
        <f t="shared" si="5"/>
        <v>23.922790901137358</v>
      </c>
      <c r="F19" s="7">
        <v>839</v>
      </c>
      <c r="G19" s="10">
        <f t="shared" si="6"/>
        <v>2752.6246719160104</v>
      </c>
      <c r="H19" s="22">
        <f t="shared" si="8"/>
        <v>21.792207792207794</v>
      </c>
      <c r="I19" s="11">
        <v>2.18E-2</v>
      </c>
      <c r="J19" s="7">
        <v>192.5</v>
      </c>
      <c r="K19" s="9">
        <f t="shared" si="7"/>
        <v>119.61395450568679</v>
      </c>
      <c r="L19" s="7" t="s">
        <v>24</v>
      </c>
      <c r="M19" s="12"/>
      <c r="N19" s="7">
        <v>4</v>
      </c>
      <c r="O19" s="12"/>
      <c r="P19" s="12"/>
      <c r="Q19" s="12"/>
      <c r="R19" s="12"/>
      <c r="S19" s="14"/>
    </row>
    <row r="20" spans="1:19" ht="92.25" customHeight="1" x14ac:dyDescent="0.15">
      <c r="A20" s="7">
        <v>13</v>
      </c>
      <c r="B20" s="7" t="s">
        <v>39</v>
      </c>
      <c r="C20" s="7" t="s">
        <v>29</v>
      </c>
      <c r="D20" s="8">
        <v>44.1</v>
      </c>
      <c r="E20" s="9">
        <f t="shared" si="5"/>
        <v>27.402469577666427</v>
      </c>
      <c r="F20" s="7">
        <v>921</v>
      </c>
      <c r="G20" s="10">
        <f t="shared" si="6"/>
        <v>3021.6535433070867</v>
      </c>
      <c r="H20" s="22">
        <f t="shared" si="8"/>
        <v>20.884353741496597</v>
      </c>
      <c r="I20" s="11">
        <v>2.0899999999999998E-2</v>
      </c>
      <c r="J20" s="7">
        <v>220.5</v>
      </c>
      <c r="K20" s="9">
        <f t="shared" si="7"/>
        <v>137.01234788833213</v>
      </c>
      <c r="L20" s="7" t="s">
        <v>24</v>
      </c>
      <c r="M20" s="12"/>
      <c r="N20" s="7">
        <v>3</v>
      </c>
      <c r="O20" s="12"/>
      <c r="P20" s="12"/>
      <c r="Q20" s="12"/>
      <c r="R20" s="12"/>
      <c r="S20" s="14"/>
    </row>
    <row r="21" spans="1:19" ht="92.25" customHeight="1" x14ac:dyDescent="0.15">
      <c r="A21" s="7">
        <v>14</v>
      </c>
      <c r="B21" s="7" t="s">
        <v>40</v>
      </c>
      <c r="C21" s="7" t="s">
        <v>29</v>
      </c>
      <c r="D21" s="8">
        <v>13.3</v>
      </c>
      <c r="E21" s="9">
        <f t="shared" si="5"/>
        <v>8.2642368567565416</v>
      </c>
      <c r="F21" s="7">
        <v>623</v>
      </c>
      <c r="G21" s="10">
        <f t="shared" si="6"/>
        <v>2043.9632545931759</v>
      </c>
      <c r="H21" s="22">
        <f t="shared" si="8"/>
        <v>46.84210526315789</v>
      </c>
      <c r="I21" s="11">
        <v>4.6800000000000001E-2</v>
      </c>
      <c r="J21" s="7">
        <v>66.5</v>
      </c>
      <c r="K21" s="9">
        <f t="shared" si="7"/>
        <v>41.321184283782706</v>
      </c>
      <c r="L21" s="7" t="s">
        <v>24</v>
      </c>
      <c r="M21" s="7">
        <v>12</v>
      </c>
      <c r="N21" s="12"/>
      <c r="O21" s="12"/>
      <c r="P21" s="12"/>
      <c r="Q21" s="12"/>
      <c r="R21" s="12"/>
      <c r="S21" s="14"/>
    </row>
    <row r="22" spans="1:19" ht="92.25" customHeight="1" x14ac:dyDescent="0.15">
      <c r="A22" s="7">
        <v>15</v>
      </c>
      <c r="B22" s="7" t="s">
        <v>41</v>
      </c>
      <c r="C22" s="7" t="s">
        <v>29</v>
      </c>
      <c r="D22" s="8">
        <v>31.7</v>
      </c>
      <c r="E22" s="9">
        <f t="shared" si="5"/>
        <v>19.697466793923486</v>
      </c>
      <c r="F22" s="7">
        <v>767</v>
      </c>
      <c r="G22" s="10">
        <f t="shared" si="6"/>
        <v>2516.4041994750655</v>
      </c>
      <c r="H22" s="22">
        <f t="shared" si="8"/>
        <v>24.195583596214512</v>
      </c>
      <c r="I22" s="11">
        <v>2.4199999999999999E-2</v>
      </c>
      <c r="J22" s="7">
        <v>158.5</v>
      </c>
      <c r="K22" s="9">
        <f t="shared" si="7"/>
        <v>98.487333969617438</v>
      </c>
      <c r="L22" s="7" t="s">
        <v>24</v>
      </c>
      <c r="M22" s="7">
        <v>11</v>
      </c>
      <c r="N22" s="12"/>
      <c r="O22" s="12"/>
      <c r="P22" s="12"/>
      <c r="Q22" s="12"/>
      <c r="R22" s="12"/>
      <c r="S22" s="14"/>
    </row>
    <row r="23" spans="1:19" ht="92.25" customHeight="1" x14ac:dyDescent="0.15">
      <c r="A23" s="7">
        <v>16</v>
      </c>
      <c r="B23" s="7" t="s">
        <v>42</v>
      </c>
      <c r="C23" s="7" t="s">
        <v>23</v>
      </c>
      <c r="D23" s="8">
        <v>37.9</v>
      </c>
      <c r="E23" s="9">
        <f t="shared" si="5"/>
        <v>23.549968185794956</v>
      </c>
      <c r="F23" s="7">
        <v>104</v>
      </c>
      <c r="G23" s="10">
        <f t="shared" si="6"/>
        <v>341.20734908136484</v>
      </c>
      <c r="H23" s="22">
        <f t="shared" si="8"/>
        <v>2.7440633245382586</v>
      </c>
      <c r="I23" s="11">
        <v>2.7000000000000001E-3</v>
      </c>
      <c r="J23" s="7">
        <v>189.5</v>
      </c>
      <c r="K23" s="9">
        <f t="shared" si="7"/>
        <v>117.74984092897478</v>
      </c>
      <c r="L23" s="7" t="s">
        <v>24</v>
      </c>
      <c r="M23" s="7">
        <v>14</v>
      </c>
      <c r="N23" s="12"/>
      <c r="O23" s="12"/>
      <c r="P23" s="12"/>
      <c r="Q23" s="12"/>
      <c r="R23" s="12"/>
      <c r="S23" s="14"/>
    </row>
    <row r="24" spans="1:19" ht="92.25" customHeight="1" x14ac:dyDescent="0.15">
      <c r="A24" s="7">
        <v>17</v>
      </c>
      <c r="B24" s="7" t="s">
        <v>43</v>
      </c>
      <c r="C24" s="7" t="s">
        <v>23</v>
      </c>
      <c r="D24" s="8">
        <v>43.4</v>
      </c>
      <c r="E24" s="9">
        <f t="shared" si="5"/>
        <v>26.967509743100294</v>
      </c>
      <c r="F24" s="7">
        <v>309</v>
      </c>
      <c r="G24" s="10">
        <f t="shared" si="6"/>
        <v>1013.7795275590552</v>
      </c>
      <c r="H24" s="22">
        <f t="shared" si="8"/>
        <v>7.1198156682027651</v>
      </c>
      <c r="I24" s="11">
        <v>7.1000000000000004E-3</v>
      </c>
      <c r="J24" s="7">
        <v>217</v>
      </c>
      <c r="K24" s="9">
        <f t="shared" si="7"/>
        <v>134.83754871550147</v>
      </c>
      <c r="L24" s="7" t="s">
        <v>24</v>
      </c>
      <c r="M24" s="7">
        <v>6</v>
      </c>
      <c r="N24" s="12"/>
      <c r="O24" s="12"/>
      <c r="P24" s="12"/>
      <c r="Q24" s="12"/>
      <c r="R24" s="12"/>
      <c r="S24" s="14"/>
    </row>
    <row r="25" spans="1:19" ht="92.25" customHeight="1" x14ac:dyDescent="0.15">
      <c r="A25" s="7">
        <v>18</v>
      </c>
      <c r="B25" s="7" t="s">
        <v>44</v>
      </c>
      <c r="C25" s="7" t="s">
        <v>23</v>
      </c>
      <c r="D25" s="8">
        <v>32.6</v>
      </c>
      <c r="E25" s="9">
        <f t="shared" si="5"/>
        <v>20.256700866937088</v>
      </c>
      <c r="F25" s="7">
        <v>143</v>
      </c>
      <c r="G25" s="10">
        <f t="shared" si="6"/>
        <v>469.16010498687666</v>
      </c>
      <c r="H25" s="22">
        <f t="shared" si="8"/>
        <v>4.3865030674846626</v>
      </c>
      <c r="I25" s="11">
        <v>4.4000000000000003E-3</v>
      </c>
      <c r="J25" s="7">
        <v>163</v>
      </c>
      <c r="K25" s="9">
        <f t="shared" si="7"/>
        <v>101.28350433468545</v>
      </c>
      <c r="L25" s="7" t="s">
        <v>24</v>
      </c>
      <c r="M25" s="7">
        <v>16</v>
      </c>
      <c r="N25" s="12"/>
      <c r="O25" s="12"/>
      <c r="P25" s="12"/>
      <c r="Q25" s="12"/>
      <c r="R25" s="7">
        <v>1</v>
      </c>
      <c r="S25" s="14"/>
    </row>
    <row r="26" spans="1:19" ht="92.25" customHeight="1" x14ac:dyDescent="0.15">
      <c r="A26" s="7">
        <v>19</v>
      </c>
      <c r="B26" s="7" t="s">
        <v>45</v>
      </c>
      <c r="C26" s="7" t="s">
        <v>23</v>
      </c>
      <c r="D26" s="8">
        <v>31.1</v>
      </c>
      <c r="E26" s="9">
        <f t="shared" si="5"/>
        <v>19.324644078581088</v>
      </c>
      <c r="F26" s="7">
        <v>136</v>
      </c>
      <c r="G26" s="10">
        <f t="shared" si="6"/>
        <v>446.19422572178479</v>
      </c>
      <c r="H26" s="22">
        <f t="shared" si="8"/>
        <v>4.372990353697749</v>
      </c>
      <c r="I26" s="11">
        <v>4.4000000000000003E-3</v>
      </c>
      <c r="J26" s="7">
        <v>155.5</v>
      </c>
      <c r="K26" s="9">
        <f t="shared" si="7"/>
        <v>96.623220392905424</v>
      </c>
      <c r="L26" s="7" t="s">
        <v>24</v>
      </c>
      <c r="M26" s="12"/>
      <c r="N26" s="12"/>
      <c r="O26" s="7">
        <v>3</v>
      </c>
      <c r="P26" s="12"/>
      <c r="Q26" s="12"/>
      <c r="R26" s="12"/>
      <c r="S26" s="14"/>
    </row>
    <row r="27" spans="1:19" ht="92.25" customHeight="1" x14ac:dyDescent="0.15">
      <c r="A27" s="7">
        <v>20</v>
      </c>
      <c r="B27" s="7" t="s">
        <v>46</v>
      </c>
      <c r="C27" s="7" t="s">
        <v>23</v>
      </c>
      <c r="D27" s="8">
        <v>27</v>
      </c>
      <c r="E27" s="9">
        <f t="shared" si="5"/>
        <v>16.777022190408019</v>
      </c>
      <c r="F27" s="7">
        <v>198</v>
      </c>
      <c r="G27" s="10">
        <f t="shared" si="6"/>
        <v>649.6062992125984</v>
      </c>
      <c r="H27" s="22">
        <f t="shared" si="8"/>
        <v>7.333333333333333</v>
      </c>
      <c r="I27" s="11">
        <v>7.3000000000000001E-3</v>
      </c>
      <c r="J27" s="7">
        <v>135</v>
      </c>
      <c r="K27" s="9">
        <f t="shared" si="7"/>
        <v>83.88511095204008</v>
      </c>
      <c r="L27" s="7" t="s">
        <v>24</v>
      </c>
      <c r="M27" s="7">
        <v>15</v>
      </c>
      <c r="N27" s="12"/>
      <c r="O27" s="12"/>
      <c r="P27" s="12"/>
      <c r="Q27" s="12"/>
      <c r="R27" s="12"/>
      <c r="S27" s="14"/>
    </row>
    <row r="28" spans="1:19" ht="92.25" customHeight="1" x14ac:dyDescent="0.15">
      <c r="A28" s="7">
        <v>21</v>
      </c>
      <c r="B28" s="7" t="s">
        <v>47</v>
      </c>
      <c r="C28" s="7" t="s">
        <v>23</v>
      </c>
      <c r="D28" s="8">
        <v>31.9</v>
      </c>
      <c r="E28" s="9">
        <f t="shared" si="5"/>
        <v>19.821741032370955</v>
      </c>
      <c r="F28" s="7">
        <v>364</v>
      </c>
      <c r="G28" s="10">
        <f t="shared" si="6"/>
        <v>1194.2257217847769</v>
      </c>
      <c r="H28" s="22">
        <f t="shared" si="8"/>
        <v>11.410658307210031</v>
      </c>
      <c r="I28" s="11">
        <v>1.14E-2</v>
      </c>
      <c r="J28" s="7">
        <v>159.5</v>
      </c>
      <c r="K28" s="9">
        <f t="shared" si="7"/>
        <v>99.108705161854772</v>
      </c>
      <c r="L28" s="7" t="s">
        <v>24</v>
      </c>
      <c r="M28" s="7">
        <v>3</v>
      </c>
      <c r="N28" s="12"/>
      <c r="O28" s="12"/>
      <c r="P28" s="12"/>
      <c r="Q28" s="12"/>
      <c r="R28" s="12"/>
      <c r="S28" s="14"/>
    </row>
    <row r="29" spans="1:19" ht="92.25" customHeight="1" x14ac:dyDescent="0.15">
      <c r="A29" s="7">
        <v>22</v>
      </c>
      <c r="B29" s="7" t="s">
        <v>48</v>
      </c>
      <c r="C29" s="7" t="s">
        <v>23</v>
      </c>
      <c r="D29" s="8">
        <v>31.8</v>
      </c>
      <c r="E29" s="9">
        <f t="shared" si="5"/>
        <v>19.75960391314722</v>
      </c>
      <c r="F29" s="7">
        <v>137</v>
      </c>
      <c r="G29" s="10">
        <f t="shared" si="6"/>
        <v>449.47506561679791</v>
      </c>
      <c r="H29" s="22">
        <f t="shared" si="8"/>
        <v>4.3081761006289305</v>
      </c>
      <c r="I29" s="11">
        <v>4.3E-3</v>
      </c>
      <c r="J29" s="7">
        <v>159</v>
      </c>
      <c r="K29" s="9">
        <f t="shared" si="7"/>
        <v>98.798019565736098</v>
      </c>
      <c r="L29" s="7" t="s">
        <v>49</v>
      </c>
      <c r="M29" s="7">
        <v>2</v>
      </c>
      <c r="N29" s="12"/>
      <c r="O29" s="7">
        <v>1</v>
      </c>
      <c r="P29" s="12"/>
      <c r="Q29" s="12"/>
      <c r="R29" s="12"/>
      <c r="S29" s="14"/>
    </row>
    <row r="30" spans="1:19" ht="92.25" customHeight="1" x14ac:dyDescent="0.15">
      <c r="A30" s="7">
        <v>23</v>
      </c>
      <c r="B30" s="7" t="s">
        <v>50</v>
      </c>
      <c r="C30" s="7" t="s">
        <v>23</v>
      </c>
      <c r="D30" s="8">
        <v>35.9</v>
      </c>
      <c r="E30" s="9">
        <f t="shared" si="5"/>
        <v>22.307225801320289</v>
      </c>
      <c r="F30" s="7">
        <v>322</v>
      </c>
      <c r="G30" s="10">
        <f t="shared" si="6"/>
        <v>1056.4304461942256</v>
      </c>
      <c r="H30" s="22">
        <f t="shared" si="8"/>
        <v>8.9693593314763227</v>
      </c>
      <c r="I30" s="11">
        <v>8.9999999999999993E-3</v>
      </c>
      <c r="J30" s="7">
        <v>179.5</v>
      </c>
      <c r="K30" s="9">
        <f t="shared" si="7"/>
        <v>111.53612900660146</v>
      </c>
      <c r="L30" s="7" t="s">
        <v>24</v>
      </c>
      <c r="M30" s="12"/>
      <c r="N30" s="12"/>
      <c r="O30" s="7">
        <v>6</v>
      </c>
      <c r="P30" s="12"/>
      <c r="Q30" s="12"/>
      <c r="R30" s="12"/>
      <c r="S30" s="14"/>
    </row>
    <row r="31" spans="1:19" ht="92.25" customHeight="1" x14ac:dyDescent="0.15">
      <c r="A31" s="7">
        <v>24</v>
      </c>
      <c r="B31" s="7" t="s">
        <v>51</v>
      </c>
      <c r="C31" s="7" t="s">
        <v>23</v>
      </c>
      <c r="D31" s="8">
        <v>38.5</v>
      </c>
      <c r="E31" s="9">
        <f t="shared" si="5"/>
        <v>23.922790901137358</v>
      </c>
      <c r="F31" s="7">
        <v>358</v>
      </c>
      <c r="G31" s="10">
        <f t="shared" si="6"/>
        <v>1174.5406824146983</v>
      </c>
      <c r="H31" s="22">
        <f t="shared" si="8"/>
        <v>9.2987012987012996</v>
      </c>
      <c r="I31" s="11">
        <v>9.2999999999999992E-3</v>
      </c>
      <c r="J31" s="7">
        <v>192.5</v>
      </c>
      <c r="K31" s="9">
        <f t="shared" si="7"/>
        <v>119.61395450568679</v>
      </c>
      <c r="L31" s="7" t="s">
        <v>49</v>
      </c>
      <c r="M31" s="7">
        <v>7</v>
      </c>
      <c r="N31" s="12"/>
      <c r="O31" s="7">
        <v>2</v>
      </c>
      <c r="P31" s="12"/>
      <c r="Q31" s="12"/>
      <c r="R31" s="12"/>
      <c r="S31" s="14"/>
    </row>
    <row r="32" spans="1:19" ht="92.25" customHeight="1" x14ac:dyDescent="0.15">
      <c r="A32" s="7">
        <v>25</v>
      </c>
      <c r="B32" s="7" t="s">
        <v>52</v>
      </c>
      <c r="C32" s="7" t="s">
        <v>23</v>
      </c>
      <c r="D32" s="8">
        <v>41.8</v>
      </c>
      <c r="E32" s="9">
        <f t="shared" si="5"/>
        <v>25.973315835520559</v>
      </c>
      <c r="F32" s="7">
        <v>350</v>
      </c>
      <c r="G32" s="10">
        <f t="shared" si="6"/>
        <v>1148.2939632545931</v>
      </c>
      <c r="H32" s="22">
        <f t="shared" si="8"/>
        <v>8.3732057416267942</v>
      </c>
      <c r="I32" s="11">
        <v>8.3999999999999995E-3</v>
      </c>
      <c r="J32" s="7">
        <v>209</v>
      </c>
      <c r="K32" s="9">
        <f t="shared" si="7"/>
        <v>129.8665791776028</v>
      </c>
      <c r="L32" s="7" t="s">
        <v>53</v>
      </c>
      <c r="M32" s="12"/>
      <c r="N32" s="12"/>
      <c r="O32" s="7">
        <v>5</v>
      </c>
      <c r="P32" s="12"/>
      <c r="Q32" s="12"/>
      <c r="R32" s="12"/>
      <c r="S32" s="14"/>
    </row>
    <row r="33" spans="1:19" ht="92.25" customHeight="1" x14ac:dyDescent="0.15">
      <c r="A33" s="7">
        <v>26</v>
      </c>
      <c r="B33" s="7" t="s">
        <v>54</v>
      </c>
      <c r="C33" s="7" t="s">
        <v>23</v>
      </c>
      <c r="D33" s="8">
        <v>43</v>
      </c>
      <c r="E33" s="9">
        <f t="shared" si="5"/>
        <v>26.718961266205358</v>
      </c>
      <c r="F33" s="7">
        <v>317</v>
      </c>
      <c r="G33" s="10">
        <f t="shared" si="6"/>
        <v>1040.0262467191601</v>
      </c>
      <c r="H33" s="22">
        <f t="shared" si="8"/>
        <v>7.3720930232558137</v>
      </c>
      <c r="I33" s="11">
        <v>7.4000000000000003E-3</v>
      </c>
      <c r="J33" s="7">
        <v>215</v>
      </c>
      <c r="K33" s="9">
        <f t="shared" si="7"/>
        <v>133.5948063310268</v>
      </c>
      <c r="L33" s="7" t="s">
        <v>24</v>
      </c>
      <c r="M33" s="12"/>
      <c r="N33" s="12"/>
      <c r="O33" s="12"/>
      <c r="P33" s="12"/>
      <c r="Q33" s="12"/>
      <c r="R33" s="12"/>
      <c r="S33" s="14"/>
    </row>
    <row r="34" spans="1:19" ht="92.25" customHeight="1" x14ac:dyDescent="0.15">
      <c r="A34" s="7">
        <v>27</v>
      </c>
      <c r="B34" s="7" t="s">
        <v>55</v>
      </c>
      <c r="C34" s="7" t="s">
        <v>27</v>
      </c>
      <c r="D34" s="8">
        <v>20.6</v>
      </c>
      <c r="E34" s="9">
        <f t="shared" si="5"/>
        <v>12.80024656008908</v>
      </c>
      <c r="F34" s="7">
        <v>404</v>
      </c>
      <c r="G34" s="10">
        <f t="shared" si="6"/>
        <v>1325.4593175853017</v>
      </c>
      <c r="H34" s="22">
        <f t="shared" si="8"/>
        <v>19.611650485436893</v>
      </c>
      <c r="I34" s="11">
        <v>1.9599999999999999E-2</v>
      </c>
      <c r="J34" s="7">
        <v>103</v>
      </c>
      <c r="K34" s="9">
        <f t="shared" si="7"/>
        <v>64.001232800445393</v>
      </c>
      <c r="L34" s="7" t="s">
        <v>53</v>
      </c>
      <c r="M34" s="7">
        <v>8</v>
      </c>
      <c r="N34" s="12"/>
      <c r="O34" s="12"/>
      <c r="P34" s="12"/>
      <c r="Q34" s="7">
        <v>2</v>
      </c>
      <c r="R34" s="12"/>
      <c r="S34" s="14"/>
    </row>
    <row r="35" spans="1:19" ht="92.25" customHeight="1" x14ac:dyDescent="0.15">
      <c r="A35" s="7">
        <v>28</v>
      </c>
      <c r="B35" s="7" t="s">
        <v>56</v>
      </c>
      <c r="C35" s="7" t="s">
        <v>27</v>
      </c>
      <c r="D35" s="8">
        <v>26.1</v>
      </c>
      <c r="E35" s="9">
        <f t="shared" si="5"/>
        <v>16.217788117394417</v>
      </c>
      <c r="F35" s="7">
        <v>510</v>
      </c>
      <c r="G35" s="10">
        <f t="shared" si="6"/>
        <v>1673.2283464566929</v>
      </c>
      <c r="H35" s="22">
        <f t="shared" si="8"/>
        <v>19.540229885057471</v>
      </c>
      <c r="I35" s="11">
        <v>1.95E-2</v>
      </c>
      <c r="J35" s="7">
        <v>130.5</v>
      </c>
      <c r="K35" s="9">
        <f t="shared" si="7"/>
        <v>81.088940586972086</v>
      </c>
      <c r="L35" s="7" t="s">
        <v>24</v>
      </c>
      <c r="M35" s="12"/>
      <c r="N35" s="12"/>
      <c r="O35" s="12"/>
      <c r="P35" s="12"/>
      <c r="Q35" s="7">
        <v>3</v>
      </c>
      <c r="R35" s="12"/>
      <c r="S35" s="14"/>
    </row>
    <row r="36" spans="1:19" ht="92.25" customHeight="1" x14ac:dyDescent="0.15">
      <c r="A36" s="7">
        <v>29</v>
      </c>
      <c r="B36" s="7" t="s">
        <v>57</v>
      </c>
      <c r="C36" s="7" t="s">
        <v>27</v>
      </c>
      <c r="D36" s="8">
        <v>29.8</v>
      </c>
      <c r="E36" s="9">
        <f t="shared" si="5"/>
        <v>18.516861528672553</v>
      </c>
      <c r="F36" s="7">
        <v>363</v>
      </c>
      <c r="G36" s="10">
        <f t="shared" si="6"/>
        <v>1190.9448818897638</v>
      </c>
      <c r="H36" s="22">
        <f t="shared" si="8"/>
        <v>12.181208053691275</v>
      </c>
      <c r="I36" s="11">
        <v>1.2200000000000001E-2</v>
      </c>
      <c r="J36" s="7">
        <v>149</v>
      </c>
      <c r="K36" s="9">
        <f t="shared" si="7"/>
        <v>92.584307643362763</v>
      </c>
      <c r="L36" s="7" t="s">
        <v>24</v>
      </c>
      <c r="M36" s="12"/>
      <c r="N36" s="12"/>
      <c r="O36" s="12"/>
      <c r="P36" s="12"/>
      <c r="Q36" s="7">
        <v>1</v>
      </c>
      <c r="R36" s="12"/>
      <c r="S36" s="14"/>
    </row>
    <row r="37" spans="1:19" ht="92.25" customHeight="1" x14ac:dyDescent="0.15">
      <c r="A37" s="7">
        <v>30</v>
      </c>
      <c r="B37" s="7" t="s">
        <v>58</v>
      </c>
      <c r="C37" s="7" t="s">
        <v>27</v>
      </c>
      <c r="D37" s="8">
        <v>31.2</v>
      </c>
      <c r="E37" s="9">
        <f t="shared" si="5"/>
        <v>19.386781197804819</v>
      </c>
      <c r="F37" s="7">
        <v>272</v>
      </c>
      <c r="G37" s="10">
        <f t="shared" si="6"/>
        <v>892.38845144356958</v>
      </c>
      <c r="H37" s="22">
        <f t="shared" si="8"/>
        <v>8.717948717948719</v>
      </c>
      <c r="I37" s="11">
        <v>8.6999999999999994E-3</v>
      </c>
      <c r="J37" s="7">
        <v>156</v>
      </c>
      <c r="K37" s="9">
        <f t="shared" si="7"/>
        <v>96.933905989024097</v>
      </c>
      <c r="L37" s="7" t="s">
        <v>59</v>
      </c>
      <c r="M37" s="7">
        <v>17</v>
      </c>
      <c r="N37" s="12"/>
      <c r="O37" s="12"/>
      <c r="P37" s="7">
        <v>3</v>
      </c>
      <c r="Q37" s="12"/>
      <c r="R37" s="12"/>
      <c r="S37" s="14"/>
    </row>
    <row r="38" spans="1:19" ht="92.25" customHeight="1" x14ac:dyDescent="0.15">
      <c r="A38" s="7">
        <v>31</v>
      </c>
      <c r="B38" s="7" t="s">
        <v>60</v>
      </c>
      <c r="C38" s="7" t="s">
        <v>27</v>
      </c>
      <c r="D38" s="8">
        <v>33</v>
      </c>
      <c r="E38" s="9">
        <f t="shared" si="5"/>
        <v>20.50524934383202</v>
      </c>
      <c r="F38" s="7">
        <v>541</v>
      </c>
      <c r="G38" s="10">
        <f t="shared" si="6"/>
        <v>1774.9343832020998</v>
      </c>
      <c r="H38" s="22">
        <f t="shared" si="8"/>
        <v>16.393939393939394</v>
      </c>
      <c r="I38" s="11">
        <v>1.6400000000000001E-2</v>
      </c>
      <c r="J38" s="7">
        <v>165</v>
      </c>
      <c r="K38" s="9">
        <f t="shared" si="7"/>
        <v>102.52624671916011</v>
      </c>
      <c r="L38" s="7" t="s">
        <v>24</v>
      </c>
      <c r="M38" s="12"/>
      <c r="N38" s="12"/>
      <c r="O38" s="12"/>
      <c r="P38" s="12"/>
      <c r="Q38" s="12"/>
      <c r="R38" s="12"/>
      <c r="S38" s="14"/>
    </row>
    <row r="39" spans="1:19" ht="92.25" customHeight="1" x14ac:dyDescent="0.15">
      <c r="A39" s="7">
        <v>32</v>
      </c>
      <c r="B39" s="7" t="s">
        <v>61</v>
      </c>
      <c r="C39" s="7" t="s">
        <v>27</v>
      </c>
      <c r="D39" s="8">
        <v>37.9</v>
      </c>
      <c r="E39" s="9">
        <f t="shared" si="5"/>
        <v>23.549968185794956</v>
      </c>
      <c r="F39" s="7">
        <v>594</v>
      </c>
      <c r="G39" s="10">
        <f t="shared" si="6"/>
        <v>1948.8188976377953</v>
      </c>
      <c r="H39" s="22">
        <f t="shared" si="8"/>
        <v>15.672823218997362</v>
      </c>
      <c r="I39" s="11">
        <v>1.5699999999999999E-2</v>
      </c>
      <c r="J39" s="7">
        <v>189.5</v>
      </c>
      <c r="K39" s="9">
        <f t="shared" si="7"/>
        <v>117.74984092897478</v>
      </c>
      <c r="L39" s="7" t="s">
        <v>49</v>
      </c>
      <c r="M39" s="12"/>
      <c r="N39" s="12"/>
      <c r="O39" s="12"/>
      <c r="P39" s="12"/>
      <c r="Q39" s="7">
        <v>5</v>
      </c>
      <c r="R39" s="12"/>
      <c r="S39" s="14"/>
    </row>
    <row r="40" spans="1:19" ht="92.25" customHeight="1" x14ac:dyDescent="0.15">
      <c r="A40" s="7">
        <v>33</v>
      </c>
      <c r="B40" s="7" t="s">
        <v>62</v>
      </c>
      <c r="C40" s="7" t="s">
        <v>23</v>
      </c>
      <c r="D40" s="8">
        <v>33.4</v>
      </c>
      <c r="E40" s="9">
        <f t="shared" si="5"/>
        <v>20.753797820726955</v>
      </c>
      <c r="F40" s="7">
        <v>223</v>
      </c>
      <c r="G40" s="10">
        <f t="shared" si="6"/>
        <v>731.62729658792648</v>
      </c>
      <c r="H40" s="22">
        <f t="shared" si="8"/>
        <v>6.6766467065868262</v>
      </c>
      <c r="I40" s="11">
        <v>6.7000000000000002E-3</v>
      </c>
      <c r="J40" s="7">
        <v>167</v>
      </c>
      <c r="K40" s="9">
        <f t="shared" si="7"/>
        <v>103.76898910363478</v>
      </c>
      <c r="L40" s="7" t="s">
        <v>24</v>
      </c>
      <c r="M40" s="7">
        <v>18</v>
      </c>
      <c r="N40" s="12"/>
      <c r="O40" s="7">
        <v>4</v>
      </c>
      <c r="P40" s="12"/>
      <c r="Q40" s="12"/>
      <c r="R40" s="7">
        <v>3</v>
      </c>
      <c r="S40" s="14"/>
    </row>
    <row r="41" spans="1:19" ht="92.25" customHeight="1" x14ac:dyDescent="0.15">
      <c r="A41" s="7">
        <v>34</v>
      </c>
      <c r="B41" s="7" t="s">
        <v>63</v>
      </c>
      <c r="C41" s="7" t="s">
        <v>23</v>
      </c>
      <c r="D41" s="8">
        <v>36.6</v>
      </c>
      <c r="E41" s="9">
        <f t="shared" si="5"/>
        <v>22.742185635886425</v>
      </c>
      <c r="F41" s="7">
        <v>310</v>
      </c>
      <c r="G41" s="10">
        <f t="shared" si="6"/>
        <v>1017.0603674540682</v>
      </c>
      <c r="H41" s="22">
        <f t="shared" si="8"/>
        <v>8.4699453551912569</v>
      </c>
      <c r="I41" s="11">
        <v>8.5000000000000006E-3</v>
      </c>
      <c r="J41" s="7">
        <v>183</v>
      </c>
      <c r="K41" s="9">
        <f t="shared" si="7"/>
        <v>113.71092817943212</v>
      </c>
      <c r="L41" s="7" t="s">
        <v>24</v>
      </c>
      <c r="M41" s="7">
        <v>1</v>
      </c>
      <c r="N41" s="12"/>
      <c r="O41" s="12"/>
      <c r="P41" s="12"/>
      <c r="Q41" s="12"/>
      <c r="R41" s="12"/>
      <c r="S41" s="14"/>
    </row>
    <row r="42" spans="1:19" ht="92.25" customHeight="1" x14ac:dyDescent="0.15">
      <c r="A42" s="7">
        <v>35</v>
      </c>
      <c r="B42" s="7" t="s">
        <v>64</v>
      </c>
      <c r="C42" s="7" t="s">
        <v>29</v>
      </c>
      <c r="D42" s="8">
        <v>33.9</v>
      </c>
      <c r="E42" s="9">
        <f t="shared" si="5"/>
        <v>21.064483416845622</v>
      </c>
      <c r="F42" s="7">
        <v>870</v>
      </c>
      <c r="G42" s="10">
        <f t="shared" si="6"/>
        <v>2854.3307086614172</v>
      </c>
      <c r="H42" s="22">
        <f t="shared" si="8"/>
        <v>25.663716814159294</v>
      </c>
      <c r="I42" s="11">
        <v>2.5700000000000001E-2</v>
      </c>
      <c r="J42" s="7">
        <v>169.5</v>
      </c>
      <c r="K42" s="9">
        <f t="shared" si="7"/>
        <v>105.32241708422811</v>
      </c>
      <c r="L42" s="7" t="s">
        <v>24</v>
      </c>
      <c r="M42" s="12"/>
      <c r="N42" s="12"/>
      <c r="O42" s="12"/>
      <c r="P42" s="12"/>
      <c r="Q42" s="12"/>
      <c r="R42" s="12"/>
      <c r="S42" s="14"/>
    </row>
    <row r="43" spans="1:19" ht="92.25" customHeight="1" x14ac:dyDescent="0.15">
      <c r="A43" s="7">
        <v>36</v>
      </c>
      <c r="B43" s="7" t="s">
        <v>65</v>
      </c>
      <c r="C43" s="7" t="s">
        <v>29</v>
      </c>
      <c r="D43" s="8">
        <v>34.200000000000003</v>
      </c>
      <c r="E43" s="9">
        <f t="shared" si="5"/>
        <v>21.250894774516823</v>
      </c>
      <c r="F43" s="7">
        <v>856</v>
      </c>
      <c r="G43" s="10">
        <f t="shared" si="6"/>
        <v>2808.3989501312335</v>
      </c>
      <c r="H43" s="22">
        <f t="shared" si="8"/>
        <v>25.029239766081869</v>
      </c>
      <c r="I43" s="11">
        <v>2.5000000000000001E-2</v>
      </c>
      <c r="J43" s="7">
        <v>171</v>
      </c>
      <c r="K43" s="9">
        <f t="shared" si="7"/>
        <v>106.2544738725841</v>
      </c>
      <c r="L43" s="7" t="s">
        <v>24</v>
      </c>
      <c r="M43" s="7">
        <v>13</v>
      </c>
      <c r="N43" s="12"/>
      <c r="O43" s="12"/>
      <c r="P43" s="12"/>
      <c r="Q43" s="12"/>
      <c r="R43" s="12"/>
      <c r="S43" s="14"/>
    </row>
    <row r="44" spans="1:19" ht="92.25" customHeight="1" x14ac:dyDescent="0.15">
      <c r="A44" s="7">
        <v>37</v>
      </c>
      <c r="B44" s="7" t="s">
        <v>66</v>
      </c>
      <c r="C44" s="7" t="s">
        <v>29</v>
      </c>
      <c r="D44" s="8">
        <v>37.799999999999997</v>
      </c>
      <c r="E44" s="9">
        <f t="shared" si="5"/>
        <v>23.487831066571225</v>
      </c>
      <c r="F44" s="7">
        <v>938</v>
      </c>
      <c r="G44" s="10">
        <f t="shared" si="6"/>
        <v>3077.4278215223098</v>
      </c>
      <c r="H44" s="22">
        <f t="shared" si="8"/>
        <v>24.814814814814817</v>
      </c>
      <c r="I44" s="11">
        <v>2.4799999999999999E-2</v>
      </c>
      <c r="J44" s="7">
        <v>189</v>
      </c>
      <c r="K44" s="9">
        <f t="shared" si="7"/>
        <v>117.43915533285612</v>
      </c>
      <c r="L44" s="7" t="s">
        <v>24</v>
      </c>
      <c r="M44" s="7">
        <v>19</v>
      </c>
      <c r="N44" s="12"/>
      <c r="O44" s="12"/>
      <c r="P44" s="12"/>
      <c r="Q44" s="12"/>
      <c r="R44" s="12"/>
      <c r="S44" s="14"/>
    </row>
    <row r="45" spans="1:19" ht="92.25" customHeight="1" x14ac:dyDescent="0.15">
      <c r="A45" s="7">
        <v>38</v>
      </c>
      <c r="B45" s="7" t="s">
        <v>67</v>
      </c>
      <c r="C45" s="7" t="s">
        <v>27</v>
      </c>
      <c r="D45" s="8">
        <v>31</v>
      </c>
      <c r="E45" s="9">
        <f t="shared" si="5"/>
        <v>19.262506959357353</v>
      </c>
      <c r="F45" s="7">
        <v>658</v>
      </c>
      <c r="G45" s="10">
        <f t="shared" si="6"/>
        <v>2158.792650918635</v>
      </c>
      <c r="H45" s="22">
        <f t="shared" si="8"/>
        <v>21.225806451612904</v>
      </c>
      <c r="I45" s="11">
        <v>2.12E-2</v>
      </c>
      <c r="J45" s="7">
        <v>155</v>
      </c>
      <c r="K45" s="9">
        <f t="shared" si="7"/>
        <v>96.312534796786764</v>
      </c>
      <c r="L45" s="7" t="s">
        <v>24</v>
      </c>
      <c r="M45" s="12"/>
      <c r="N45" s="12"/>
      <c r="O45" s="12"/>
      <c r="P45" s="12"/>
      <c r="Q45" s="12"/>
      <c r="R45" s="12"/>
      <c r="S45" s="14"/>
    </row>
    <row r="46" spans="1:19" ht="92.25" customHeight="1" x14ac:dyDescent="0.15">
      <c r="A46" s="7">
        <v>39</v>
      </c>
      <c r="B46" s="7" t="s">
        <v>68</v>
      </c>
      <c r="C46" s="7" t="s">
        <v>27</v>
      </c>
      <c r="D46" s="8">
        <v>37.200000000000003</v>
      </c>
      <c r="E46" s="9">
        <f t="shared" si="5"/>
        <v>23.115008351228823</v>
      </c>
      <c r="F46" s="7">
        <v>551</v>
      </c>
      <c r="G46" s="10">
        <f t="shared" si="6"/>
        <v>1807.742782152231</v>
      </c>
      <c r="H46" s="22">
        <f t="shared" si="8"/>
        <v>14.811827956989246</v>
      </c>
      <c r="I46" s="11">
        <v>1.4800000000000001E-2</v>
      </c>
      <c r="J46" s="7">
        <v>186</v>
      </c>
      <c r="K46" s="9">
        <f t="shared" si="7"/>
        <v>115.57504175614412</v>
      </c>
      <c r="L46" s="7" t="s">
        <v>24</v>
      </c>
      <c r="M46" s="7">
        <v>9</v>
      </c>
      <c r="N46" s="12"/>
      <c r="O46" s="12"/>
      <c r="P46" s="12"/>
      <c r="Q46" s="12"/>
      <c r="R46" s="12"/>
      <c r="S46" s="14"/>
    </row>
    <row r="47" spans="1:19" ht="92.25" customHeight="1" x14ac:dyDescent="0.15">
      <c r="A47" s="7">
        <v>40</v>
      </c>
      <c r="B47" s="7" t="s">
        <v>69</v>
      </c>
      <c r="C47" s="7" t="s">
        <v>23</v>
      </c>
      <c r="D47" s="8">
        <v>51.9</v>
      </c>
      <c r="E47" s="9">
        <f t="shared" si="5"/>
        <v>32.249164877117636</v>
      </c>
      <c r="F47" s="7">
        <v>283</v>
      </c>
      <c r="G47" s="10">
        <f t="shared" si="6"/>
        <v>928.47769028871392</v>
      </c>
      <c r="H47" s="22">
        <f t="shared" si="8"/>
        <v>5.4527938342967248</v>
      </c>
      <c r="I47" s="11">
        <v>5.4999999999999997E-3</v>
      </c>
      <c r="J47" s="7">
        <v>259.5</v>
      </c>
      <c r="K47" s="9">
        <f t="shared" si="7"/>
        <v>161.24582438558815</v>
      </c>
      <c r="L47" s="7" t="s">
        <v>24</v>
      </c>
      <c r="M47" s="12"/>
      <c r="N47" s="12"/>
      <c r="O47" s="12"/>
      <c r="P47" s="7">
        <v>1</v>
      </c>
      <c r="Q47" s="12"/>
      <c r="R47" s="12"/>
      <c r="S47" s="14"/>
    </row>
    <row r="48" spans="1:19" ht="92.25" customHeight="1" x14ac:dyDescent="0.15">
      <c r="A48" s="7">
        <v>41</v>
      </c>
      <c r="B48" s="7" t="s">
        <v>70</v>
      </c>
      <c r="C48" s="7" t="s">
        <v>23</v>
      </c>
      <c r="D48" s="8">
        <v>54.1</v>
      </c>
      <c r="E48" s="9">
        <f t="shared" si="5"/>
        <v>33.616181500039765</v>
      </c>
      <c r="F48" s="7">
        <v>473</v>
      </c>
      <c r="G48" s="10">
        <f t="shared" si="6"/>
        <v>1551.8372703412074</v>
      </c>
      <c r="H48" s="22">
        <f t="shared" si="8"/>
        <v>8.7430683918669132</v>
      </c>
      <c r="I48" s="11">
        <v>8.6999999999999994E-3</v>
      </c>
      <c r="J48" s="7">
        <v>270.5</v>
      </c>
      <c r="K48" s="9">
        <f t="shared" si="7"/>
        <v>168.08090750019883</v>
      </c>
      <c r="L48" s="7" t="s">
        <v>59</v>
      </c>
      <c r="M48" s="12"/>
      <c r="N48" s="12"/>
      <c r="O48" s="12"/>
      <c r="P48" s="7">
        <v>2</v>
      </c>
      <c r="Q48" s="12"/>
      <c r="R48" s="12"/>
      <c r="S48" s="14"/>
    </row>
    <row r="49" spans="1:19" ht="92.25" customHeight="1" x14ac:dyDescent="0.15">
      <c r="A49" s="7">
        <v>42</v>
      </c>
      <c r="B49" s="7" t="s">
        <v>71</v>
      </c>
      <c r="C49" s="7" t="s">
        <v>27</v>
      </c>
      <c r="D49" s="8">
        <v>51.5</v>
      </c>
      <c r="E49" s="9">
        <f t="shared" si="5"/>
        <v>32.000616400222697</v>
      </c>
      <c r="F49" s="7">
        <v>778</v>
      </c>
      <c r="G49" s="10">
        <f t="shared" si="6"/>
        <v>2552.4934383202099</v>
      </c>
      <c r="H49" s="22">
        <f t="shared" si="8"/>
        <v>15.106796116504855</v>
      </c>
      <c r="I49" s="11">
        <v>1.5100000000000001E-2</v>
      </c>
      <c r="J49" s="7">
        <v>257.5</v>
      </c>
      <c r="K49" s="9">
        <f t="shared" si="7"/>
        <v>160.00308200111348</v>
      </c>
      <c r="L49" s="7" t="s">
        <v>59</v>
      </c>
      <c r="M49" s="12"/>
      <c r="N49" s="12"/>
      <c r="O49" s="12"/>
      <c r="P49" s="7">
        <v>4</v>
      </c>
      <c r="Q49" s="12"/>
      <c r="R49" s="12"/>
      <c r="S49" s="14"/>
    </row>
    <row r="50" spans="1:19" ht="92.25" customHeight="1" x14ac:dyDescent="0.15">
      <c r="A50" s="7">
        <v>43</v>
      </c>
      <c r="B50" s="7" t="s">
        <v>72</v>
      </c>
      <c r="C50" s="7" t="s">
        <v>27</v>
      </c>
      <c r="D50" s="8">
        <v>43</v>
      </c>
      <c r="E50" s="9">
        <f t="shared" si="5"/>
        <v>26.718961266205358</v>
      </c>
      <c r="F50" s="7">
        <v>664</v>
      </c>
      <c r="G50" s="10">
        <f t="shared" si="6"/>
        <v>2178.4776902887138</v>
      </c>
      <c r="H50" s="22">
        <f t="shared" si="8"/>
        <v>15.44186046511628</v>
      </c>
      <c r="I50" s="11">
        <v>1.54E-2</v>
      </c>
      <c r="J50" s="7">
        <v>215</v>
      </c>
      <c r="K50" s="9">
        <f t="shared" si="7"/>
        <v>133.5948063310268</v>
      </c>
      <c r="L50" s="7" t="s">
        <v>24</v>
      </c>
      <c r="M50" s="12"/>
      <c r="N50" s="12"/>
      <c r="O50" s="12"/>
      <c r="P50" s="12"/>
      <c r="Q50" s="12"/>
      <c r="R50" s="12"/>
      <c r="S50" s="14"/>
    </row>
    <row r="51" spans="1:19" ht="92.25" customHeight="1" x14ac:dyDescent="0.15">
      <c r="A51" s="7">
        <v>44</v>
      </c>
      <c r="B51" s="7" t="s">
        <v>73</v>
      </c>
      <c r="C51" s="7" t="s">
        <v>27</v>
      </c>
      <c r="D51" s="8">
        <v>33.200000000000003</v>
      </c>
      <c r="E51" s="9">
        <f t="shared" si="5"/>
        <v>20.629523582279489</v>
      </c>
      <c r="F51" s="7">
        <v>626</v>
      </c>
      <c r="G51" s="10">
        <f t="shared" si="6"/>
        <v>2053.8057742782153</v>
      </c>
      <c r="H51" s="22">
        <f t="shared" si="8"/>
        <v>18.855421686746986</v>
      </c>
      <c r="I51" s="11">
        <v>1.89E-2</v>
      </c>
      <c r="J51" s="7">
        <v>166</v>
      </c>
      <c r="K51" s="9">
        <f t="shared" si="7"/>
        <v>103.14761791139745</v>
      </c>
      <c r="L51" s="7" t="s">
        <v>53</v>
      </c>
      <c r="M51" s="7">
        <v>5</v>
      </c>
      <c r="N51" s="12"/>
      <c r="O51" s="12"/>
      <c r="P51" s="12"/>
      <c r="Q51" s="12"/>
      <c r="R51" s="12"/>
      <c r="S51" s="14"/>
    </row>
    <row r="52" spans="1:19" ht="92.25" customHeight="1" x14ac:dyDescent="0.15">
      <c r="A52" s="15"/>
      <c r="B52" s="15"/>
      <c r="C52" s="15"/>
      <c r="D52" s="16"/>
      <c r="E52" s="17"/>
      <c r="F52" s="15"/>
      <c r="G52" s="18"/>
      <c r="H52" s="18"/>
      <c r="I52" s="19"/>
      <c r="J52" s="15"/>
      <c r="K52" s="17"/>
      <c r="L52" s="15"/>
      <c r="M52" s="15"/>
      <c r="N52" s="15"/>
      <c r="O52" s="15"/>
      <c r="P52" s="15"/>
      <c r="Q52" s="15"/>
      <c r="R52" s="15"/>
      <c r="S52" s="20"/>
    </row>
  </sheetData>
  <autoFilter ref="A7:V51" xr:uid="{00000000-0009-0000-0000-000000000000}">
    <sortState xmlns:xlrd2="http://schemas.microsoft.com/office/spreadsheetml/2017/richdata2" ref="A8:V51">
      <sortCondition ref="A7:A51"/>
    </sortState>
  </autoFilter>
  <printOptions horizontalCentered="1"/>
  <pageMargins left="0.25" right="0.25" top="0.75" bottom="0.75" header="0" footer="0"/>
  <pageSetup fitToHeight="0" pageOrder="overThenDown" orientation="landscape" cellComments="atEnd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created xsi:type="dcterms:W3CDTF">2021-03-26T00:50:40Z</dcterms:created>
  <dcterms:modified xsi:type="dcterms:W3CDTF">2021-03-26T21:01:51Z</dcterms:modified>
</cp:coreProperties>
</file>